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038785\Documents\PRIVÉ\2022 LOO reunie\"/>
    </mc:Choice>
  </mc:AlternateContent>
  <xr:revisionPtr revIDLastSave="0" documentId="8_{C1ECF2B9-A40E-42EA-92FE-666BC13F6E83}" xr6:coauthVersionLast="47" xr6:coauthVersionMax="47" xr10:uidLastSave="{00000000-0000-0000-0000-000000000000}"/>
  <bookViews>
    <workbookView xWindow="-108" yWindow="-108" windowWidth="23256" windowHeight="12576" xr2:uid="{4F127632-5513-6C4E-970C-C2553C2F7161}"/>
  </bookViews>
  <sheets>
    <sheet name="Aanmeldingsformulier" sheetId="1" r:id="rId1"/>
    <sheet name="Info"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G26" i="1" a="1"/>
  <c r="G26" i="1" s="1"/>
  <c r="G28" i="1"/>
  <c r="G27" i="1"/>
  <c r="G25" i="1"/>
  <c r="G18" i="1"/>
  <c r="G17" i="1"/>
  <c r="G16" i="1"/>
  <c r="G15" i="1"/>
  <c r="G14" i="1"/>
  <c r="G13" i="1"/>
  <c r="E4" i="2"/>
  <c r="E3" i="2"/>
  <c r="E2" i="2"/>
  <c r="E1" i="2"/>
  <c r="I18" i="1"/>
  <c r="J18" i="1" s="1"/>
  <c r="I17" i="1"/>
  <c r="J17" i="1" s="1"/>
  <c r="K17" i="1" s="1"/>
  <c r="I16" i="1"/>
  <c r="J16" i="1" s="1"/>
  <c r="K16" i="1" s="1"/>
  <c r="I15" i="1"/>
  <c r="J15" i="1" s="1"/>
  <c r="K15" i="1" s="1"/>
  <c r="I14" i="1"/>
  <c r="J14" i="1" s="1"/>
  <c r="I13" i="1"/>
  <c r="J13" i="1" s="1"/>
  <c r="K13" i="1" s="1"/>
  <c r="I12" i="1"/>
  <c r="J12" i="1" s="1"/>
  <c r="K12" i="1" s="1"/>
  <c r="G12" i="1" s="1"/>
  <c r="I11" i="1"/>
  <c r="J11" i="1" s="1"/>
  <c r="K11" i="1" s="1"/>
  <c r="G11" i="1" s="1"/>
  <c r="G31" i="1" l="1"/>
  <c r="K14" i="1"/>
  <c r="K18" i="1"/>
  <c r="G20" i="1" l="1"/>
  <c r="G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<sst xmlns="http://schemas.openxmlformats.org/spreadsheetml/2006/main" count="84" uniqueCount="77">
  <si>
    <t>Dieetwens</t>
  </si>
  <si>
    <t>Programmakeuze</t>
  </si>
  <si>
    <t>Subtotaal</t>
  </si>
  <si>
    <t>Incl. buffet</t>
  </si>
  <si>
    <t>Excl. buffet</t>
  </si>
  <si>
    <t>Deelnemers</t>
  </si>
  <si>
    <t>Donaties &amp; Merchandise</t>
  </si>
  <si>
    <t>Kaarsen met Loo-wapen</t>
  </si>
  <si>
    <t>Aantal</t>
  </si>
  <si>
    <t>Bedrag</t>
  </si>
  <si>
    <t>Prijs</t>
  </si>
  <si>
    <t>€ 25,- per stuk</t>
  </si>
  <si>
    <t>Gegraveerde waterkaraf</t>
  </si>
  <si>
    <t>Gegraveerde wijnglazen</t>
  </si>
  <si>
    <t>€ 15,- per 2 stuks</t>
  </si>
  <si>
    <t>€ 7,50- per stuk</t>
  </si>
  <si>
    <t>Getekende Stamboom (1965) op A0-formaat</t>
  </si>
  <si>
    <t>€ 38,- per stuk</t>
  </si>
  <si>
    <t>Beschrijving</t>
  </si>
  <si>
    <t>Gegevens inschrijver</t>
  </si>
  <si>
    <t>Naam</t>
  </si>
  <si>
    <t>Email</t>
  </si>
  <si>
    <t>Telefoonnummer</t>
  </si>
  <si>
    <t>Graag het volgende TOTAAL bedrag overmaken</t>
  </si>
  <si>
    <r>
      <t xml:space="preserve">Naam op naamplaatje
</t>
    </r>
    <r>
      <rPr>
        <sz val="12"/>
        <color theme="1"/>
        <rFont val="Verdana"/>
        <family val="2"/>
      </rPr>
      <t>(voor- en achternaam)</t>
    </r>
  </si>
  <si>
    <r>
      <t xml:space="preserve">Geboortedatum
</t>
    </r>
    <r>
      <rPr>
        <sz val="12"/>
        <color theme="1"/>
        <rFont val="Verdana"/>
        <family val="2"/>
      </rPr>
      <t>(komt niet op het naamplaatje)</t>
    </r>
  </si>
  <si>
    <t>Aanmeldingsformulier Loo-reünie 25 juni 2022 te Schloss Wissen</t>
  </si>
  <si>
    <t>Leeftijd</t>
  </si>
  <si>
    <t>Dagprogramma</t>
  </si>
  <si>
    <t xml:space="preserve">Onderstaand ziet u een beknopte versie van het programma: </t>
  </si>
  <si>
    <t xml:space="preserve">Officiële opening van de Loo-Reünie </t>
  </si>
  <si>
    <t>Openingsverrassing en groepsfoto</t>
  </si>
  <si>
    <t>- Lezing van Raphaël Loë over de restauratie van de Kapel;</t>
  </si>
  <si>
    <t>- Verrassende &amp; uitdagende activiteiten in de Loo archiefhoek;</t>
  </si>
  <si>
    <t>- Verkoop van de ‘Ring van Hobrede’;</t>
  </si>
  <si>
    <t xml:space="preserve">- Sport &amp; Spel in de kasteeltuin; </t>
  </si>
  <si>
    <t>17.00</t>
  </si>
  <si>
    <t>Borrel met muziek</t>
  </si>
  <si>
    <t>18.00</t>
  </si>
  <si>
    <t>Bijdrage voor deze dag</t>
  </si>
  <si>
    <t>Vrijwilligers &amp; aanvullende opmerkingen</t>
  </si>
  <si>
    <t>Ben je bereid om wat hand- &amp; spandiensten te verlenen tijdens de familiedag?
Daarmee verlicht je de taak van de leden van de reünie-commissie!
Waar kunnen wij jou voor porren?
Voorafgaand aan 25 juni nemen we contact met je op.</t>
  </si>
  <si>
    <t>Taak</t>
  </si>
  <si>
    <t>Versieren van de locatie (vooraf aan de reünie)</t>
  </si>
  <si>
    <t>Souvenirshop</t>
  </si>
  <si>
    <t>Sport &amp; spel</t>
  </si>
  <si>
    <t>Bijdrage (als DJ) aan de muziekavond</t>
  </si>
  <si>
    <t>Begeleider bij de uitdagende opdrachten in de Loo-archief-hoek</t>
  </si>
  <si>
    <t>Fotograaf bij inschrijving</t>
  </si>
  <si>
    <t>Contactgegevens</t>
  </si>
  <si>
    <t>Aanvullende opmerkingen</t>
  </si>
  <si>
    <t>Heb je nog wensen, vragen naar bepaalde faciliteiten of opmerkingen ? 
Schroom niet om ze met ons te delen en wij helpen je graag verder!
Dat kan via dit formulier, via de mail (looreunie@gmail.com) of door Nicole Raab te bellen: 
T: +31 10 5010233 / +31 6 53885274</t>
  </si>
  <si>
    <t>Lieve familieleden,
100 jaar geleden, in 1922, vond de eerste Loo-reünie plaats. Dit bijzondere jubileum mogen wij 25 juni 2022 vieren op Schloss Wissen. Voor velen reeds een bekende locatie omdat de Loo-reünie van 2011 hier ook plaatsvond. 
We nodigen u en uw gezinsleden van harte uit om aan deze Loo-reünie deel te nemen op Schloss Wissen, Schlossallee 26, 47652 Weeze, Duitsland. 
Deze brief bevat het voorlopige dagprogramma en het aanmeldingsformulier.</t>
  </si>
  <si>
    <t>Bezinningsmoment in de kapel van Schloss Wissen</t>
  </si>
  <si>
    <t xml:space="preserve">10.30 </t>
  </si>
  <si>
    <t>11.00</t>
  </si>
  <si>
    <t>12.00</t>
  </si>
  <si>
    <t>12.15</t>
  </si>
  <si>
    <t>13.30</t>
  </si>
  <si>
    <t>14.30</t>
  </si>
  <si>
    <t>Start inschrijving en ontvangst</t>
  </si>
  <si>
    <t>Familie lunch</t>
  </si>
  <si>
    <t>Middagprogramma met o.a.</t>
  </si>
  <si>
    <t>- Goede gesprekken met familie in en buiten het kasteel.</t>
  </si>
  <si>
    <t>Buffet BBQ (buiten bij mooi weer, binnen indien nodig)</t>
  </si>
  <si>
    <t>Aansluitend aan het programma is er een ‘open end’ avond met muziek en dans.</t>
  </si>
  <si>
    <t xml:space="preserve">Ook voor de allerjongsten (0–4 jaar) zijn er faciliteiten aanwezig. Daarnaast is er de hele dag een Loo-souvenir shop met veel leuke merchandise. </t>
  </si>
  <si>
    <t xml:space="preserve">De kosten voor de gehele dag bedragen €65,- voor volwassenen en €35,- voor kinderen van 12-18 jaar. Kinderen onder 12 jaar zijn gratis. Indien u voor het buffet vertrekt, bedragen de kosten €35,- voor volwassenen en voor kinderen €25,-. Inbegrepen in de prijzen zijn 4 drankjes per persoon en koffie en thee bij ontvangst en de lunch. Overige drankjes moeten worden afgerekend. 
Indien er - om welke reden dan ook - financiële beperkingen zijn en u wilt wel deelnemen aan de reünie - dan zal de familie Stichting daaraan tegemoet komen. Neem dan contact op met de penningmeester van de Loo-reünie, Paul van de Loo via mail paulvandeloo@gmail.com of telefoonnummer +31 6 21500239. </t>
  </si>
  <si>
    <t>De reüniecommissie zet zich met veel enthousiasme in om 25 juni 2022 een dag te laten zijn, waar alle deelnemers met plezier aan zullen terugdenken. We hopen dat u ook één van deze deelnemers zult zijn.
Voor vragen en opmerkingen kunt u natuurlijk bij de reüniecommissie terecht. 
Nicole Raab is hiervoor uw contactpersoon.
Met hartelijke groet, 					
De reüniecommissie 
Suzanna van der Sleen-van de Loo
Niels van de Loo
Bas Dalmeijer
Paul van de Loo 
Nicole Raab
Xennia van de Loo
Tessa van de Loo</t>
  </si>
  <si>
    <t>Wilt u extra bijdragen aan deze dag?</t>
  </si>
  <si>
    <r>
      <t>A.u.b. opsturen</t>
    </r>
    <r>
      <rPr>
        <b/>
        <sz val="12"/>
        <color rgb="FF000000"/>
        <rFont val="Verdana"/>
        <family val="2"/>
      </rPr>
      <t xml:space="preserve"> </t>
    </r>
    <r>
      <rPr>
        <sz val="12"/>
        <color rgb="FF000000"/>
        <rFont val="Verdana"/>
        <family val="2"/>
      </rPr>
      <t>of mailen</t>
    </r>
    <r>
      <rPr>
        <b/>
        <sz val="12"/>
        <color rgb="FF000000"/>
        <rFont val="Verdana"/>
        <family val="2"/>
      </rPr>
      <t xml:space="preserve"> vóór uiterlijk </t>
    </r>
    <r>
      <rPr>
        <b/>
        <sz val="12"/>
        <color theme="1"/>
        <rFont val="Verdana"/>
        <family val="2"/>
      </rPr>
      <t>1 juni 2022</t>
    </r>
    <r>
      <rPr>
        <sz val="12"/>
        <color rgb="FF000000"/>
        <rFont val="Verdana"/>
        <family val="2"/>
      </rPr>
      <t>.
De hieronder vermelde personen zullen deelnemen aan de familiereünie op zaterdag 25 juni 2022 op Schloss Wissen. Graag de geel gemarkeerde cellen invullen. De witte cellen worden automatisch ingevuld. Additionele info uit de brief kunt u vinden onder het tabje "Info".</t>
    </r>
  </si>
  <si>
    <t>Extra donatie deze jubileum reünie editie extra glans te geven*</t>
  </si>
  <si>
    <t>* Bij een donatie van €100,- of meer ontvangt u 1 waterkaraf</t>
  </si>
  <si>
    <t>Op NL06ABNA0542016664 ten name van Stichting Loo-Archief, onder vermelding van “Deelname reünie 2022, &lt;naam&gt; en &lt;adres&gt;.”</t>
  </si>
  <si>
    <t>Straat + huisnummer</t>
  </si>
  <si>
    <t>Postcode + woonplaats</t>
  </si>
  <si>
    <t xml:space="preserve">Wij zijn nog op zoek naar een aantal familieleden die het leuk vinden activiteiten te begeleiden. Wilt u graag samen met ons er een onvergetelijke dag van maken? Meld je dan aan via onderstaand formulier in bijlage 2.
We zijn op zoek naar financiële middelen om de reünie nog meer glans te geven. Bij donatie van €100- of meer ontvangt u een aandenken in de vorm van een met het Loo wapen gegraveerde waterkaraf.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</si>
</sst>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3" x14ac:knownFonts="1">
    <font>
      <sz val="12"/>
      <color theme="1"/>
      <name val="Calibri"/>
      <family val="2"/>
      <scheme val="minor"/>
    </font>
    <font>
      <b/>
      <sz val="12"/>
      <color theme="1"/>
      <name val="Calibri"/>
      <family val="2"/>
      <scheme val="minor"/>
    </font>
    <font>
      <b/>
      <sz val="12"/>
      <color rgb="FF000000"/>
      <name val="Verdana"/>
      <family val="2"/>
    </font>
    <font>
      <b/>
      <sz val="20"/>
      <color theme="0"/>
      <name val="Verdana"/>
      <family val="2"/>
    </font>
    <font>
      <sz val="12"/>
      <color theme="0"/>
      <name val="Verdana"/>
      <family val="2"/>
    </font>
    <font>
      <sz val="12"/>
      <color theme="1"/>
      <name val="Verdana"/>
      <family val="2"/>
    </font>
    <font>
      <b/>
      <sz val="12"/>
      <color theme="1"/>
      <name val="Verdana"/>
      <family val="2"/>
    </font>
    <font>
      <sz val="12"/>
      <color rgb="FF000000"/>
      <name val="Verdana"/>
      <family val="2"/>
    </font>
    <font>
      <b/>
      <sz val="14"/>
      <color rgb="FF000000"/>
      <name val="Verdana"/>
      <family val="2"/>
    </font>
    <font>
      <b/>
      <sz val="14"/>
      <color theme="1"/>
      <name val="Verdana"/>
      <family val="2"/>
    </font>
    <font>
      <u/>
      <sz val="12"/>
      <color theme="1"/>
      <name val="Verdana"/>
      <family val="2"/>
    </font>
    <font>
      <sz val="12"/>
      <color rgb="FFFF0000"/>
      <name val="Verdana"/>
      <family val="2"/>
    </font>
    <font>
      <sz val="10"/>
      <color theme="1"/>
      <name val="Verdana"/>
      <family val="2"/>
    </font>
  </fonts>
  <fills count="4">
    <fill>
      <patternFill patternType="none"/>
    </fill>
    <fill>
      <patternFill patternType="gray125"/>
    </fill>
    <fill>
      <patternFill patternType="solid">
        <fgColor theme="7" tint="0.79998168889431442"/>
        <bgColor indexed="64"/>
      </patternFill>
    </fill>
    <fill>
      <patternFill patternType="solid">
        <fgColor theme="6"/>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1">
    <xf numFmtId="0" fontId="0" fillId="0" borderId="0"/>
  </cellStyleXfs>
  <cellXfs count="60">
    <xf numFmtId="0" fontId="0" fillId="0" borderId="0" xfId="0"/>
    <xf numFmtId="0" fontId="1" fillId="0" borderId="0" xfId="0" applyFont="1"/>
    <xf numFmtId="0" fontId="5" fillId="0" borderId="0" xfId="0" applyFont="1"/>
    <xf numFmtId="0" fontId="6" fillId="0" borderId="1" xfId="0" applyFont="1" applyBorder="1" applyAlignment="1">
      <alignment horizontal="right" vertical="top"/>
    </xf>
    <xf numFmtId="0" fontId="6" fillId="0" borderId="1" xfId="0" applyFont="1" applyBorder="1" applyAlignment="1">
      <alignment vertical="top" wrapText="1"/>
    </xf>
    <xf numFmtId="0" fontId="6" fillId="0" borderId="1" xfId="0" applyFont="1" applyBorder="1" applyAlignment="1">
      <alignment vertical="top"/>
    </xf>
    <xf numFmtId="0" fontId="5" fillId="0" borderId="4" xfId="0" applyFont="1" applyBorder="1"/>
    <xf numFmtId="0" fontId="5" fillId="0" borderId="5" xfId="0" applyFont="1" applyBorder="1"/>
    <xf numFmtId="0" fontId="5" fillId="0" borderId="6" xfId="0" applyFont="1" applyBorder="1"/>
    <xf numFmtId="0" fontId="5" fillId="0" borderId="2" xfId="0" applyFont="1" applyBorder="1"/>
    <xf numFmtId="0" fontId="6" fillId="0" borderId="0" xfId="0" applyFont="1"/>
    <xf numFmtId="0" fontId="6" fillId="0" borderId="0" xfId="0" applyFont="1" applyAlignment="1">
      <alignment horizontal="right"/>
    </xf>
    <xf numFmtId="0" fontId="5" fillId="0" borderId="0" xfId="0" applyFont="1" applyAlignment="1">
      <alignment horizontal="left"/>
    </xf>
    <xf numFmtId="0" fontId="5" fillId="0" borderId="0" xfId="0" applyFont="1" applyAlignment="1">
      <alignment horizontal="right"/>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Border="1" applyAlignment="1">
      <alignment horizontal="right" vertical="top"/>
    </xf>
    <xf numFmtId="0" fontId="5" fillId="0" borderId="0" xfId="0" applyFont="1" applyBorder="1"/>
    <xf numFmtId="0" fontId="8" fillId="0" borderId="0" xfId="0" applyFont="1" applyAlignment="1">
      <alignment horizontal="left" vertical="center"/>
    </xf>
    <xf numFmtId="0" fontId="9" fillId="0" borderId="0" xfId="0" applyFont="1"/>
    <xf numFmtId="2" fontId="5" fillId="0" borderId="0" xfId="0" applyNumberFormat="1" applyFont="1"/>
    <xf numFmtId="164" fontId="5" fillId="0" borderId="4" xfId="0" applyNumberFormat="1" applyFont="1" applyBorder="1"/>
    <xf numFmtId="164" fontId="5" fillId="0" borderId="5" xfId="0" applyNumberFormat="1" applyFont="1" applyBorder="1"/>
    <xf numFmtId="164" fontId="5" fillId="0" borderId="6" xfId="0" applyNumberFormat="1" applyFont="1" applyBorder="1"/>
    <xf numFmtId="164" fontId="5" fillId="0" borderId="0" xfId="0" applyNumberFormat="1" applyFont="1"/>
    <xf numFmtId="164" fontId="5" fillId="0" borderId="2" xfId="0" applyNumberFormat="1" applyFont="1" applyBorder="1"/>
    <xf numFmtId="164" fontId="6" fillId="0" borderId="0" xfId="0" applyNumberFormat="1" applyFont="1" applyAlignment="1">
      <alignment horizontal="right"/>
    </xf>
    <xf numFmtId="164" fontId="6" fillId="0" borderId="3" xfId="0" applyNumberFormat="1" applyFont="1" applyBorder="1"/>
    <xf numFmtId="0" fontId="10" fillId="0" borderId="0" xfId="0" applyFont="1"/>
    <xf numFmtId="0" fontId="3" fillId="3" borderId="0" xfId="0" applyFont="1" applyFill="1" applyAlignment="1">
      <alignment vertical="center"/>
    </xf>
    <xf numFmtId="0" fontId="4" fillId="3" borderId="0" xfId="0" applyFont="1" applyFill="1" applyAlignment="1">
      <alignment vertical="center"/>
    </xf>
    <xf numFmtId="0" fontId="5" fillId="2" borderId="4" xfId="0" applyFont="1" applyFill="1" applyBorder="1" applyProtection="1">
      <protection locked="0"/>
    </xf>
    <xf numFmtId="14" fontId="5" fillId="2" borderId="4" xfId="0" applyNumberFormat="1" applyFont="1" applyFill="1" applyBorder="1" applyAlignment="1" applyProtection="1">
      <alignment horizontal="center"/>
      <protection locked="0"/>
    </xf>
    <xf numFmtId="0" fontId="5" fillId="2" borderId="5" xfId="0" applyFont="1" applyFill="1" applyBorder="1" applyProtection="1">
      <protection locked="0"/>
    </xf>
    <xf numFmtId="14" fontId="5" fillId="2" borderId="5" xfId="0" applyNumberFormat="1"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Protection="1">
      <protection locked="0"/>
    </xf>
    <xf numFmtId="0" fontId="5" fillId="2" borderId="6" xfId="0" applyFont="1" applyFill="1" applyBorder="1" applyAlignment="1" applyProtection="1">
      <alignment horizontal="center"/>
      <protection locked="0"/>
    </xf>
    <xf numFmtId="164" fontId="5" fillId="2" borderId="6" xfId="0" applyNumberFormat="1" applyFont="1" applyFill="1" applyBorder="1" applyProtection="1">
      <protection locked="0"/>
    </xf>
    <xf numFmtId="0" fontId="0" fillId="0" borderId="0" xfId="0" applyAlignment="1">
      <alignment horizontal="left" vertical="top" wrapText="1"/>
    </xf>
    <xf numFmtId="49" fontId="0" fillId="0" borderId="0" xfId="0" applyNumberFormat="1"/>
    <xf numFmtId="0" fontId="1" fillId="0" borderId="0" xfId="0" applyFont="1" applyAlignment="1"/>
    <xf numFmtId="0" fontId="1" fillId="0" borderId="0" xfId="0" applyFont="1" applyAlignment="1">
      <alignment horizontal="left" vertical="top"/>
    </xf>
    <xf numFmtId="0" fontId="11" fillId="0" borderId="0" xfId="0" applyFont="1"/>
    <xf numFmtId="0" fontId="6" fillId="0" borderId="0" xfId="0" applyFont="1" applyAlignment="1">
      <alignment horizontal="left"/>
    </xf>
    <xf numFmtId="0" fontId="12" fillId="0" borderId="0" xfId="0" applyFont="1"/>
    <xf numFmtId="0" fontId="5" fillId="0" borderId="7" xfId="0" applyFont="1" applyBorder="1"/>
    <xf numFmtId="0" fontId="5" fillId="2" borderId="7" xfId="0" applyFont="1" applyFill="1" applyBorder="1" applyAlignment="1" applyProtection="1">
      <alignment horizontal="left"/>
      <protection locked="0"/>
    </xf>
    <xf numFmtId="164" fontId="5" fillId="0" borderId="0" xfId="0" applyNumberFormat="1" applyFont="1" applyBorder="1"/>
    <xf numFmtId="0" fontId="5" fillId="2" borderId="6" xfId="0" applyFont="1" applyFill="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top" wrapText="1"/>
    </xf>
    <xf numFmtId="0" fontId="5" fillId="2" borderId="4"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0" fillId="0" borderId="0" xfId="0" applyAlignment="1">
      <alignment horizontal="left" vertical="top" wrapText="1"/>
    </xf>
    <xf numFmtId="49" fontId="0" fillId="0" borderId="0" xfId="0" applyNumberFormat="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3592-500E-0747-AFA2-3477275E1E1E}">
  <dimension ref="A1:K74"/>
  <sheetViews>
    <sheetView showGridLines="0" tabSelected="1" workbookViewId="0">
      <selection activeCell="M2" sqref="M2"/>
    </sheetView>
  </sheetViews>
  <sheetFormatPr defaultColWidth="10.796875" defaultRowHeight="16.2" x14ac:dyDescent="0.3"/>
  <cols>
    <col min="1" max="1" width="4" style="2" customWidth="1"/>
    <col min="2" max="2" width="4.69921875" style="2" customWidth="1"/>
    <col min="3" max="3" width="28.5" style="2" customWidth="1"/>
    <col min="4" max="4" width="34.69921875" style="2" customWidth="1"/>
    <col min="5" max="5" width="23.19921875" style="2" customWidth="1"/>
    <col min="6" max="6" width="23.296875" style="2" customWidth="1"/>
    <col min="7" max="7" width="25.69921875" style="2" customWidth="1"/>
    <col min="8" max="8" width="10.796875" style="2"/>
    <col min="9" max="9" width="13.5" style="2" hidden="1" customWidth="1"/>
    <col min="10" max="12" width="0" style="2" hidden="1" customWidth="1"/>
    <col min="13" max="16384" width="10.796875" style="2"/>
  </cols>
  <sheetData>
    <row r="1" spans="1:11" s="30" customFormat="1" ht="34.049999999999997" customHeight="1" x14ac:dyDescent="0.3">
      <c r="A1" s="29" t="s">
        <v>26</v>
      </c>
    </row>
    <row r="3" spans="1:11" ht="16.05" customHeight="1" x14ac:dyDescent="0.3">
      <c r="B3" s="52" t="s">
        <v>70</v>
      </c>
      <c r="C3" s="52"/>
      <c r="D3" s="52"/>
      <c r="E3" s="52"/>
      <c r="F3" s="52"/>
      <c r="G3" s="52"/>
    </row>
    <row r="4" spans="1:11" x14ac:dyDescent="0.3">
      <c r="A4" s="14"/>
      <c r="B4" s="52"/>
      <c r="C4" s="52"/>
      <c r="D4" s="52"/>
      <c r="E4" s="52"/>
      <c r="F4" s="52"/>
      <c r="G4" s="52"/>
    </row>
    <row r="5" spans="1:11" x14ac:dyDescent="0.3">
      <c r="A5" s="14"/>
      <c r="B5" s="52"/>
      <c r="C5" s="52"/>
      <c r="D5" s="52"/>
      <c r="E5" s="52"/>
      <c r="F5" s="52"/>
      <c r="G5" s="52"/>
    </row>
    <row r="6" spans="1:11" x14ac:dyDescent="0.3">
      <c r="A6" s="14"/>
      <c r="B6" s="52"/>
      <c r="C6" s="52"/>
      <c r="D6" s="52"/>
      <c r="E6" s="52"/>
      <c r="F6" s="52"/>
      <c r="G6" s="52"/>
    </row>
    <row r="7" spans="1:11" x14ac:dyDescent="0.3">
      <c r="A7" s="15"/>
      <c r="B7" s="15"/>
      <c r="C7" s="15"/>
      <c r="D7" s="15"/>
      <c r="E7" s="15"/>
      <c r="F7" s="15"/>
    </row>
    <row r="8" spans="1:11" ht="17.399999999999999" x14ac:dyDescent="0.3">
      <c r="A8" s="15"/>
      <c r="B8" s="18" t="s">
        <v>5</v>
      </c>
      <c r="C8" s="15"/>
      <c r="D8" s="15"/>
      <c r="E8" s="15"/>
      <c r="F8" s="15"/>
    </row>
    <row r="10" spans="1:11" ht="37.049999999999997" customHeight="1" x14ac:dyDescent="0.3">
      <c r="B10" s="16"/>
      <c r="C10" s="4" t="s">
        <v>24</v>
      </c>
      <c r="D10" s="4" t="s">
        <v>25</v>
      </c>
      <c r="E10" s="5" t="s">
        <v>0</v>
      </c>
      <c r="F10" s="5" t="s">
        <v>1</v>
      </c>
      <c r="G10" s="3" t="s">
        <v>9</v>
      </c>
      <c r="I10" s="2" t="s">
        <v>27</v>
      </c>
    </row>
    <row r="11" spans="1:11" x14ac:dyDescent="0.3">
      <c r="B11" s="17"/>
      <c r="C11" s="31"/>
      <c r="D11" s="32"/>
      <c r="E11" s="31"/>
      <c r="F11" s="31"/>
      <c r="G11" s="21">
        <f>IF(ISBLANK(D11),0,IF(ISBLANK(F11),0,_xlfn.IFNA(VLOOKUP(K11,Sheet2!$E$1:$F$4,2,FALSE),0)))</f>
        <v>0</v>
      </c>
      <c r="I11" s="20">
        <f ca="1">YEAR(TODAY()-D11)-1900</f>
        <v>122</v>
      </c>
      <c r="J11" s="2">
        <f ca="1">IF(I11&gt;=18,18,IF(I11&gt;=12,12,0))</f>
        <v>18</v>
      </c>
      <c r="K11" s="2" t="str">
        <f ca="1">F11&amp;J11</f>
        <v>18</v>
      </c>
    </row>
    <row r="12" spans="1:11" x14ac:dyDescent="0.3">
      <c r="B12" s="17"/>
      <c r="C12" s="33"/>
      <c r="D12" s="34"/>
      <c r="E12" s="33"/>
      <c r="F12" s="33"/>
      <c r="G12" s="22">
        <f>IF(ISBLANK(D12),0,IF(ISBLANK(F12),0,_xlfn.IFNA(VLOOKUP(K12,Sheet2!$E$1:$F$4,2,FALSE),0)))</f>
        <v>0</v>
      </c>
      <c r="I12" s="20">
        <f t="shared" ref="I12:I18" ca="1" si="0">YEAR(TODAY()-D12)-1900</f>
        <v>122</v>
      </c>
      <c r="J12" s="2">
        <f t="shared" ref="J12:J18" ca="1" si="1">IF(I12&gt;=18,18,IF(I12&gt;=12,12,0))</f>
        <v>18</v>
      </c>
      <c r="K12" s="2" t="str">
        <f t="shared" ref="K12:K18" ca="1" si="2">F12&amp;J12</f>
        <v>18</v>
      </c>
    </row>
    <row r="13" spans="1:11" x14ac:dyDescent="0.3">
      <c r="B13" s="17"/>
      <c r="C13" s="33"/>
      <c r="D13" s="35"/>
      <c r="E13" s="33"/>
      <c r="F13" s="33"/>
      <c r="G13" s="22">
        <f>IF(ISBLANK(D13),0,IF(ISBLANK(F13),0,_xlfn.IFNA(VLOOKUP(K13,Sheet2!$E$1:$F$4,2,FALSE),0)))</f>
        <v>0</v>
      </c>
      <c r="I13" s="20">
        <f t="shared" ca="1" si="0"/>
        <v>122</v>
      </c>
      <c r="J13" s="2">
        <f t="shared" ca="1" si="1"/>
        <v>18</v>
      </c>
      <c r="K13" s="2" t="str">
        <f t="shared" ca="1" si="2"/>
        <v>18</v>
      </c>
    </row>
    <row r="14" spans="1:11" x14ac:dyDescent="0.3">
      <c r="B14" s="17"/>
      <c r="C14" s="33"/>
      <c r="D14" s="35"/>
      <c r="E14" s="33"/>
      <c r="F14" s="33"/>
      <c r="G14" s="22">
        <f>IF(ISBLANK(D14),0,IF(ISBLANK(F14),0,_xlfn.IFNA(VLOOKUP(K14,Sheet2!$E$1:$F$4,2,FALSE),0)))</f>
        <v>0</v>
      </c>
      <c r="I14" s="20">
        <f t="shared" ca="1" si="0"/>
        <v>122</v>
      </c>
      <c r="J14" s="2">
        <f t="shared" ca="1" si="1"/>
        <v>18</v>
      </c>
      <c r="K14" s="2" t="str">
        <f t="shared" ca="1" si="2"/>
        <v>18</v>
      </c>
    </row>
    <row r="15" spans="1:11" x14ac:dyDescent="0.3">
      <c r="B15" s="17"/>
      <c r="C15" s="33"/>
      <c r="D15" s="35"/>
      <c r="E15" s="33"/>
      <c r="F15" s="33"/>
      <c r="G15" s="22">
        <f>IF(ISBLANK(D15),0,IF(ISBLANK(F15),0,_xlfn.IFNA(VLOOKUP(K15,Sheet2!$E$1:$F$4,2,FALSE),0)))</f>
        <v>0</v>
      </c>
      <c r="I15" s="20">
        <f t="shared" ca="1" si="0"/>
        <v>122</v>
      </c>
      <c r="J15" s="2">
        <f t="shared" ca="1" si="1"/>
        <v>18</v>
      </c>
      <c r="K15" s="2" t="str">
        <f t="shared" ca="1" si="2"/>
        <v>18</v>
      </c>
    </row>
    <row r="16" spans="1:11" x14ac:dyDescent="0.3">
      <c r="B16" s="17"/>
      <c r="C16" s="33"/>
      <c r="D16" s="35"/>
      <c r="E16" s="33"/>
      <c r="F16" s="33"/>
      <c r="G16" s="22">
        <f>IF(ISBLANK(D16),0,IF(ISBLANK(F16),0,_xlfn.IFNA(VLOOKUP(K16,Sheet2!$E$1:$F$4,2,FALSE),0)))</f>
        <v>0</v>
      </c>
      <c r="I16" s="20">
        <f t="shared" ca="1" si="0"/>
        <v>122</v>
      </c>
      <c r="J16" s="2">
        <f t="shared" ca="1" si="1"/>
        <v>18</v>
      </c>
      <c r="K16" s="2" t="str">
        <f t="shared" ca="1" si="2"/>
        <v>18</v>
      </c>
    </row>
    <row r="17" spans="2:11" x14ac:dyDescent="0.3">
      <c r="B17" s="17"/>
      <c r="C17" s="33"/>
      <c r="D17" s="35"/>
      <c r="E17" s="33"/>
      <c r="F17" s="33"/>
      <c r="G17" s="22">
        <f>IF(ISBLANK(D17),0,IF(ISBLANK(F17),0,_xlfn.IFNA(VLOOKUP(K17,Sheet2!$E$1:$F$4,2,FALSE),0)))</f>
        <v>0</v>
      </c>
      <c r="I17" s="20">
        <f t="shared" ca="1" si="0"/>
        <v>122</v>
      </c>
      <c r="J17" s="2">
        <f t="shared" ca="1" si="1"/>
        <v>18</v>
      </c>
      <c r="K17" s="2" t="str">
        <f t="shared" ca="1" si="2"/>
        <v>18</v>
      </c>
    </row>
    <row r="18" spans="2:11" x14ac:dyDescent="0.3">
      <c r="B18" s="17"/>
      <c r="C18" s="36"/>
      <c r="D18" s="37"/>
      <c r="E18" s="36"/>
      <c r="F18" s="36"/>
      <c r="G18" s="23">
        <f>IF(ISBLANK(D18),0,IF(ISBLANK(F18),0,_xlfn.IFNA(VLOOKUP(K18,Sheet2!$E$1:$F$4,2,FALSE),0)))</f>
        <v>0</v>
      </c>
      <c r="I18" s="20">
        <f t="shared" ca="1" si="0"/>
        <v>122</v>
      </c>
      <c r="J18" s="2">
        <f t="shared" ca="1" si="1"/>
        <v>18</v>
      </c>
      <c r="K18" s="2" t="str">
        <f t="shared" ca="1" si="2"/>
        <v>18</v>
      </c>
    </row>
    <row r="19" spans="2:11" x14ac:dyDescent="0.3">
      <c r="G19" s="24"/>
    </row>
    <row r="20" spans="2:11" ht="16.8" thickBot="1" x14ac:dyDescent="0.35">
      <c r="F20" s="9" t="s">
        <v>2</v>
      </c>
      <c r="G20" s="25">
        <f>SUM(G11:G18)</f>
        <v>0</v>
      </c>
    </row>
    <row r="21" spans="2:11" ht="16.8" thickTop="1" x14ac:dyDescent="0.3">
      <c r="F21" s="17"/>
      <c r="G21" s="48"/>
    </row>
    <row r="22" spans="2:11" ht="17.399999999999999" x14ac:dyDescent="0.3">
      <c r="B22" s="19" t="s">
        <v>6</v>
      </c>
      <c r="G22" s="24"/>
    </row>
    <row r="23" spans="2:11" x14ac:dyDescent="0.3">
      <c r="B23" s="10"/>
      <c r="G23" s="24"/>
    </row>
    <row r="24" spans="2:11" x14ac:dyDescent="0.3">
      <c r="C24" s="10" t="s">
        <v>18</v>
      </c>
      <c r="D24" s="10"/>
      <c r="E24" s="10" t="s">
        <v>10</v>
      </c>
      <c r="F24" s="11" t="s">
        <v>8</v>
      </c>
      <c r="G24" s="26" t="s">
        <v>9</v>
      </c>
    </row>
    <row r="25" spans="2:11" x14ac:dyDescent="0.3">
      <c r="C25" s="6" t="s">
        <v>12</v>
      </c>
      <c r="D25" s="6"/>
      <c r="E25" s="6" t="s">
        <v>11</v>
      </c>
      <c r="F25" s="31"/>
      <c r="G25" s="21">
        <f>F25*25</f>
        <v>0</v>
      </c>
    </row>
    <row r="26" spans="2:11" x14ac:dyDescent="0.3">
      <c r="C26" s="7" t="s">
        <v>13</v>
      </c>
      <c r="D26" s="7"/>
      <c r="E26" s="7" t="s">
        <v>14</v>
      </c>
      <c r="F26" s="33"/>
      <c r="G26" s="22" cm="1">
        <f t="array" ref="G26">IF(MOD(F26,2)&gt;0,NA,F26/2*15)</f>
        <v>0</v>
      </c>
      <c r="H26" s="43" t="str">
        <f>IF(MOD(F26,2)&gt;0,"Vul een meervoud van 2 in","")</f>
        <v/>
      </c>
    </row>
    <row r="27" spans="2:11" x14ac:dyDescent="0.3">
      <c r="C27" s="7" t="s">
        <v>7</v>
      </c>
      <c r="D27" s="7"/>
      <c r="E27" s="7" t="s">
        <v>15</v>
      </c>
      <c r="F27" s="33"/>
      <c r="G27" s="22">
        <f>F27*7.5</f>
        <v>0</v>
      </c>
    </row>
    <row r="28" spans="2:11" x14ac:dyDescent="0.3">
      <c r="C28" s="7" t="s">
        <v>16</v>
      </c>
      <c r="D28" s="7"/>
      <c r="E28" s="7" t="s">
        <v>17</v>
      </c>
      <c r="F28" s="33"/>
      <c r="G28" s="22">
        <f>F28*38</f>
        <v>0</v>
      </c>
    </row>
    <row r="29" spans="2:11" x14ac:dyDescent="0.3">
      <c r="C29" s="8" t="s">
        <v>71</v>
      </c>
      <c r="D29" s="8"/>
      <c r="E29" s="8"/>
      <c r="F29" s="8"/>
      <c r="G29" s="38"/>
    </row>
    <row r="30" spans="2:11" x14ac:dyDescent="0.3">
      <c r="C30" s="45" t="s">
        <v>72</v>
      </c>
      <c r="G30" s="24"/>
    </row>
    <row r="31" spans="2:11" ht="16.8" thickBot="1" x14ac:dyDescent="0.35">
      <c r="F31" s="9" t="s">
        <v>2</v>
      </c>
      <c r="G31" s="25">
        <f>SUM(G25:G29)</f>
        <v>0</v>
      </c>
    </row>
    <row r="32" spans="2:11" ht="17.399999999999999" thickTop="1" thickBot="1" x14ac:dyDescent="0.35">
      <c r="G32" s="24"/>
    </row>
    <row r="33" spans="2:7" ht="16.8" thickBot="1" x14ac:dyDescent="0.35">
      <c r="F33" s="11" t="s">
        <v>23</v>
      </c>
      <c r="G33" s="27">
        <f>G31+G20</f>
        <v>0</v>
      </c>
    </row>
    <row r="35" spans="2:7" x14ac:dyDescent="0.3">
      <c r="C35" s="12" t="s">
        <v>73</v>
      </c>
      <c r="F35" s="13"/>
    </row>
    <row r="36" spans="2:7" x14ac:dyDescent="0.3">
      <c r="C36" s="12"/>
      <c r="F36" s="13"/>
    </row>
    <row r="37" spans="2:7" x14ac:dyDescent="0.3">
      <c r="F37" s="13"/>
    </row>
    <row r="38" spans="2:7" ht="17.399999999999999" x14ac:dyDescent="0.3">
      <c r="B38" s="19" t="s">
        <v>19</v>
      </c>
    </row>
    <row r="40" spans="2:7" x14ac:dyDescent="0.3">
      <c r="C40" s="6" t="s">
        <v>20</v>
      </c>
      <c r="D40" s="53"/>
      <c r="E40" s="53"/>
    </row>
    <row r="41" spans="2:7" x14ac:dyDescent="0.3">
      <c r="C41" s="46" t="s">
        <v>74</v>
      </c>
      <c r="D41" s="47"/>
      <c r="E41" s="47"/>
    </row>
    <row r="42" spans="2:7" x14ac:dyDescent="0.3">
      <c r="C42" s="7" t="s">
        <v>75</v>
      </c>
      <c r="D42" s="54"/>
      <c r="E42" s="54"/>
    </row>
    <row r="43" spans="2:7" x14ac:dyDescent="0.3">
      <c r="C43" s="7" t="s">
        <v>21</v>
      </c>
      <c r="D43" s="54"/>
      <c r="E43" s="54"/>
    </row>
    <row r="44" spans="2:7" x14ac:dyDescent="0.3">
      <c r="C44" s="8" t="s">
        <v>22</v>
      </c>
      <c r="D44" s="49"/>
      <c r="E44" s="49"/>
    </row>
    <row r="47" spans="2:7" ht="17.399999999999999" x14ac:dyDescent="0.3">
      <c r="B47" s="19" t="s">
        <v>40</v>
      </c>
    </row>
    <row r="49" spans="3:7" x14ac:dyDescent="0.3">
      <c r="C49" s="50" t="s">
        <v>41</v>
      </c>
      <c r="D49" s="51"/>
      <c r="E49" s="51"/>
      <c r="F49" s="51"/>
      <c r="G49" s="51"/>
    </row>
    <row r="50" spans="3:7" x14ac:dyDescent="0.3">
      <c r="C50" s="51"/>
      <c r="D50" s="51"/>
      <c r="E50" s="51"/>
      <c r="F50" s="51"/>
      <c r="G50" s="51"/>
    </row>
    <row r="51" spans="3:7" x14ac:dyDescent="0.3">
      <c r="C51" s="51"/>
      <c r="D51" s="51"/>
      <c r="E51" s="51"/>
      <c r="F51" s="51"/>
      <c r="G51" s="51"/>
    </row>
    <row r="52" spans="3:7" x14ac:dyDescent="0.3">
      <c r="C52" s="51"/>
      <c r="D52" s="51"/>
      <c r="E52" s="51"/>
      <c r="F52" s="51"/>
      <c r="G52" s="51"/>
    </row>
    <row r="54" spans="3:7" x14ac:dyDescent="0.3">
      <c r="C54" s="10" t="s">
        <v>42</v>
      </c>
      <c r="D54" s="10"/>
      <c r="E54" s="10"/>
      <c r="F54" s="10" t="s">
        <v>20</v>
      </c>
      <c r="G54" s="44" t="s">
        <v>49</v>
      </c>
    </row>
    <row r="55" spans="3:7" x14ac:dyDescent="0.3">
      <c r="C55" s="6" t="s">
        <v>43</v>
      </c>
      <c r="D55" s="6"/>
      <c r="E55" s="6"/>
      <c r="F55" s="31"/>
      <c r="G55" s="31"/>
    </row>
    <row r="56" spans="3:7" x14ac:dyDescent="0.3">
      <c r="C56" s="7" t="s">
        <v>44</v>
      </c>
      <c r="D56" s="7"/>
      <c r="E56" s="7"/>
      <c r="F56" s="33"/>
      <c r="G56" s="33"/>
    </row>
    <row r="57" spans="3:7" x14ac:dyDescent="0.3">
      <c r="C57" s="7" t="s">
        <v>45</v>
      </c>
      <c r="D57" s="7"/>
      <c r="E57" s="7"/>
      <c r="F57" s="33"/>
      <c r="G57" s="33"/>
    </row>
    <row r="58" spans="3:7" x14ac:dyDescent="0.3">
      <c r="C58" s="7" t="s">
        <v>46</v>
      </c>
      <c r="D58" s="7"/>
      <c r="E58" s="7"/>
      <c r="F58" s="33"/>
      <c r="G58" s="33"/>
    </row>
    <row r="59" spans="3:7" x14ac:dyDescent="0.3">
      <c r="C59" s="7" t="s">
        <v>47</v>
      </c>
      <c r="D59" s="7"/>
      <c r="E59" s="7"/>
      <c r="F59" s="33"/>
      <c r="G59" s="33"/>
    </row>
    <row r="60" spans="3:7" x14ac:dyDescent="0.3">
      <c r="C60" s="8" t="s">
        <v>48</v>
      </c>
      <c r="D60" s="8"/>
      <c r="E60" s="8"/>
      <c r="F60" s="36"/>
      <c r="G60" s="36"/>
    </row>
    <row r="63" spans="3:7" x14ac:dyDescent="0.3">
      <c r="C63" s="28" t="s">
        <v>50</v>
      </c>
    </row>
    <row r="64" spans="3:7" ht="16.05" customHeight="1" x14ac:dyDescent="0.3">
      <c r="C64" s="50" t="s">
        <v>51</v>
      </c>
      <c r="D64" s="50"/>
      <c r="E64" s="50"/>
      <c r="F64" s="50"/>
    </row>
    <row r="65" spans="3:7" x14ac:dyDescent="0.3">
      <c r="C65" s="50"/>
      <c r="D65" s="50"/>
      <c r="E65" s="50"/>
      <c r="F65" s="50"/>
    </row>
    <row r="66" spans="3:7" x14ac:dyDescent="0.3">
      <c r="C66" s="50"/>
      <c r="D66" s="50"/>
      <c r="E66" s="50"/>
      <c r="F66" s="50"/>
    </row>
    <row r="67" spans="3:7" x14ac:dyDescent="0.3">
      <c r="C67" s="50"/>
      <c r="D67" s="50"/>
      <c r="E67" s="50"/>
      <c r="F67" s="50"/>
    </row>
    <row r="69" spans="3:7" x14ac:dyDescent="0.3">
      <c r="C69" s="55"/>
      <c r="D69" s="55"/>
      <c r="E69" s="55"/>
      <c r="F69" s="55"/>
      <c r="G69" s="55"/>
    </row>
    <row r="70" spans="3:7" x14ac:dyDescent="0.3">
      <c r="C70" s="56"/>
      <c r="D70" s="56"/>
      <c r="E70" s="56"/>
      <c r="F70" s="56"/>
      <c r="G70" s="56"/>
    </row>
    <row r="71" spans="3:7" x14ac:dyDescent="0.3">
      <c r="C71" s="56"/>
      <c r="D71" s="56"/>
      <c r="E71" s="56"/>
      <c r="F71" s="56"/>
      <c r="G71" s="56"/>
    </row>
    <row r="72" spans="3:7" x14ac:dyDescent="0.3">
      <c r="C72" s="56"/>
      <c r="D72" s="56"/>
      <c r="E72" s="56"/>
      <c r="F72" s="56"/>
      <c r="G72" s="56"/>
    </row>
    <row r="73" spans="3:7" x14ac:dyDescent="0.3">
      <c r="C73" s="56"/>
      <c r="D73" s="56"/>
      <c r="E73" s="56"/>
      <c r="F73" s="56"/>
      <c r="G73" s="56"/>
    </row>
    <row r="74" spans="3:7" x14ac:dyDescent="0.3">
      <c r="C74" s="57"/>
      <c r="D74" s="57"/>
      <c r="E74" s="57"/>
      <c r="F74" s="57"/>
      <c r="G74" s="57"/>
    </row>
  </sheetData>
  <sheetProtection sheet="1" objects="1" scenarios="1"/>
  <mergeCells count="13">
    <mergeCell ref="C74:G74"/>
    <mergeCell ref="C69:G69"/>
    <mergeCell ref="C70:G70"/>
    <mergeCell ref="C71:G71"/>
    <mergeCell ref="C72:G72"/>
    <mergeCell ref="C73:G73"/>
    <mergeCell ref="D44:E44"/>
    <mergeCell ref="C49:G52"/>
    <mergeCell ref="C64:F67"/>
    <mergeCell ref="B3:G6"/>
    <mergeCell ref="D40:E40"/>
    <mergeCell ref="D42:E42"/>
    <mergeCell ref="D43:E43"/>
  </mergeCells>
  <dataValidations count="1">
    <dataValidation type="date" allowBlank="1" showInputMessage="1" showErrorMessage="1" sqref="D11:D18" xr:uid="{E24C2E42-628E-A548-8A18-CCFD1BDE28FF}">
      <formula1>1</formula1>
      <formula2>44927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2014BD-4C71-4244-83DC-06233ACB7F42}">
          <x14:formula1>
            <xm:f>Sheet2!$A$1:$A$2</xm:f>
          </x14:formula1>
          <xm:sqref>F11:F18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8992-4526-9148-83FA-92A4D9E4A30F}">
  <dimension ref="B2:L61"/>
  <sheetViews>
    <sheetView showGridLines="0" workbookViewId="0"/>
  </sheetViews>
  <sheetFormatPr defaultColWidth="11.19921875" defaultRowHeight="15.6" x14ac:dyDescent="0.3"/>
  <cols>
    <col min="1" max="1" width="4.19921875" customWidth="1"/>
  </cols>
  <sheetData>
    <row r="2" spans="2:12" x14ac:dyDescent="0.3">
      <c r="B2" s="58" t="s">
        <v>52</v>
      </c>
      <c r="C2" s="58"/>
      <c r="D2" s="58"/>
      <c r="E2" s="58"/>
      <c r="F2" s="58"/>
      <c r="G2" s="58"/>
      <c r="H2" s="58"/>
      <c r="I2" s="58"/>
      <c r="J2" s="58"/>
      <c r="K2" s="58"/>
      <c r="L2" s="58"/>
    </row>
    <row r="3" spans="2:12" x14ac:dyDescent="0.3">
      <c r="B3" s="58"/>
      <c r="C3" s="58"/>
      <c r="D3" s="58"/>
      <c r="E3" s="58"/>
      <c r="F3" s="58"/>
      <c r="G3" s="58"/>
      <c r="H3" s="58"/>
      <c r="I3" s="58"/>
      <c r="J3" s="58"/>
      <c r="K3" s="58"/>
      <c r="L3" s="58"/>
    </row>
    <row r="4" spans="2:12" x14ac:dyDescent="0.3">
      <c r="B4" s="58"/>
      <c r="C4" s="58"/>
      <c r="D4" s="58"/>
      <c r="E4" s="58"/>
      <c r="F4" s="58"/>
      <c r="G4" s="58"/>
      <c r="H4" s="58"/>
      <c r="I4" s="58"/>
      <c r="J4" s="58"/>
      <c r="K4" s="58"/>
      <c r="L4" s="58"/>
    </row>
    <row r="5" spans="2:12" x14ac:dyDescent="0.3">
      <c r="B5" s="58"/>
      <c r="C5" s="58"/>
      <c r="D5" s="58"/>
      <c r="E5" s="58"/>
      <c r="F5" s="58"/>
      <c r="G5" s="58"/>
      <c r="H5" s="58"/>
      <c r="I5" s="58"/>
      <c r="J5" s="58"/>
      <c r="K5" s="58"/>
      <c r="L5" s="58"/>
    </row>
    <row r="6" spans="2:12" x14ac:dyDescent="0.3">
      <c r="B6" s="58"/>
      <c r="C6" s="58"/>
      <c r="D6" s="58"/>
      <c r="E6" s="58"/>
      <c r="F6" s="58"/>
      <c r="G6" s="58"/>
      <c r="H6" s="58"/>
      <c r="I6" s="58"/>
      <c r="J6" s="58"/>
      <c r="K6" s="58"/>
      <c r="L6" s="58"/>
    </row>
    <row r="7" spans="2:12" x14ac:dyDescent="0.3">
      <c r="B7" s="58"/>
      <c r="C7" s="58"/>
      <c r="D7" s="58"/>
      <c r="E7" s="58"/>
      <c r="F7" s="58"/>
      <c r="G7" s="58"/>
      <c r="H7" s="58"/>
      <c r="I7" s="58"/>
      <c r="J7" s="58"/>
      <c r="K7" s="58"/>
      <c r="L7" s="58"/>
    </row>
    <row r="8" spans="2:12" x14ac:dyDescent="0.3">
      <c r="B8" s="58"/>
      <c r="C8" s="58"/>
      <c r="D8" s="58"/>
      <c r="E8" s="58"/>
      <c r="F8" s="58"/>
      <c r="G8" s="58"/>
      <c r="H8" s="58"/>
      <c r="I8" s="58"/>
      <c r="J8" s="58"/>
      <c r="K8" s="58"/>
      <c r="L8" s="58"/>
    </row>
    <row r="9" spans="2:12" x14ac:dyDescent="0.3">
      <c r="B9" s="58"/>
      <c r="C9" s="58"/>
      <c r="D9" s="58"/>
      <c r="E9" s="58"/>
      <c r="F9" s="58"/>
      <c r="G9" s="58"/>
      <c r="H9" s="58"/>
      <c r="I9" s="58"/>
      <c r="J9" s="58"/>
      <c r="K9" s="58"/>
      <c r="L9" s="58"/>
    </row>
    <row r="10" spans="2:12" x14ac:dyDescent="0.3">
      <c r="B10" s="58"/>
      <c r="C10" s="58"/>
      <c r="D10" s="58"/>
      <c r="E10" s="58"/>
      <c r="F10" s="58"/>
      <c r="G10" s="58"/>
      <c r="H10" s="58"/>
      <c r="I10" s="58"/>
      <c r="J10" s="58"/>
      <c r="K10" s="58"/>
      <c r="L10" s="58"/>
    </row>
    <row r="12" spans="2:12" x14ac:dyDescent="0.3">
      <c r="B12" s="41" t="s">
        <v>28</v>
      </c>
    </row>
    <row r="13" spans="2:12" x14ac:dyDescent="0.3">
      <c r="B13" t="s">
        <v>29</v>
      </c>
    </row>
    <row r="14" spans="2:12" x14ac:dyDescent="0.3">
      <c r="C14" t="s">
        <v>54</v>
      </c>
      <c r="D14" t="s">
        <v>53</v>
      </c>
    </row>
    <row r="15" spans="2:12" x14ac:dyDescent="0.3">
      <c r="C15" t="s">
        <v>55</v>
      </c>
      <c r="D15" t="s">
        <v>60</v>
      </c>
    </row>
    <row r="16" spans="2:12" x14ac:dyDescent="0.3">
      <c r="C16" t="s">
        <v>56</v>
      </c>
      <c r="D16" t="s">
        <v>30</v>
      </c>
    </row>
    <row r="17" spans="2:12" x14ac:dyDescent="0.3">
      <c r="C17" t="s">
        <v>57</v>
      </c>
      <c r="D17" t="s">
        <v>61</v>
      </c>
    </row>
    <row r="18" spans="2:12" x14ac:dyDescent="0.3">
      <c r="C18" t="s">
        <v>58</v>
      </c>
      <c r="D18" t="s">
        <v>31</v>
      </c>
    </row>
    <row r="19" spans="2:12" x14ac:dyDescent="0.3">
      <c r="C19" t="s">
        <v>59</v>
      </c>
      <c r="D19" t="s">
        <v>62</v>
      </c>
    </row>
    <row r="20" spans="2:12" x14ac:dyDescent="0.3">
      <c r="D20" t="s">
        <v>32</v>
      </c>
    </row>
    <row r="21" spans="2:12" x14ac:dyDescent="0.3">
      <c r="D21" t="s">
        <v>33</v>
      </c>
    </row>
    <row r="22" spans="2:12" x14ac:dyDescent="0.3">
      <c r="D22" t="s">
        <v>34</v>
      </c>
    </row>
    <row r="23" spans="2:12" x14ac:dyDescent="0.3">
      <c r="D23" t="s">
        <v>35</v>
      </c>
    </row>
    <row r="24" spans="2:12" x14ac:dyDescent="0.3">
      <c r="D24" s="40" t="s">
        <v>63</v>
      </c>
    </row>
    <row r="25" spans="2:12" x14ac:dyDescent="0.3">
      <c r="C25" t="s">
        <v>36</v>
      </c>
      <c r="D25" t="s">
        <v>37</v>
      </c>
    </row>
    <row r="26" spans="2:12" x14ac:dyDescent="0.3">
      <c r="C26" t="s">
        <v>38</v>
      </c>
      <c r="D26" t="s">
        <v>64</v>
      </c>
    </row>
    <row r="28" spans="2:12" x14ac:dyDescent="0.3">
      <c r="B28" t="s">
        <v>65</v>
      </c>
    </row>
    <row r="29" spans="2:12" x14ac:dyDescent="0.3">
      <c r="B29" t="s">
        <v>66</v>
      </c>
    </row>
    <row r="31" spans="2:12" x14ac:dyDescent="0.3">
      <c r="B31" s="1" t="s">
        <v>39</v>
      </c>
    </row>
    <row r="32" spans="2:12" ht="16.05" customHeight="1" x14ac:dyDescent="0.3">
      <c r="B32" s="58" t="s">
        <v>67</v>
      </c>
      <c r="C32" s="58"/>
      <c r="D32" s="58"/>
      <c r="E32" s="58"/>
      <c r="F32" s="58"/>
      <c r="G32" s="58"/>
      <c r="H32" s="58"/>
      <c r="I32" s="58"/>
      <c r="J32" s="58"/>
      <c r="K32" s="58"/>
      <c r="L32" s="58"/>
    </row>
    <row r="33" spans="2:12" x14ac:dyDescent="0.3">
      <c r="B33" s="58"/>
      <c r="C33" s="58"/>
      <c r="D33" s="58"/>
      <c r="E33" s="58"/>
      <c r="F33" s="58"/>
      <c r="G33" s="58"/>
      <c r="H33" s="58"/>
      <c r="I33" s="58"/>
      <c r="J33" s="58"/>
      <c r="K33" s="58"/>
      <c r="L33" s="58"/>
    </row>
    <row r="34" spans="2:12" x14ac:dyDescent="0.3">
      <c r="B34" s="58"/>
      <c r="C34" s="58"/>
      <c r="D34" s="58"/>
      <c r="E34" s="58"/>
      <c r="F34" s="58"/>
      <c r="G34" s="58"/>
      <c r="H34" s="58"/>
      <c r="I34" s="58"/>
      <c r="J34" s="58"/>
      <c r="K34" s="58"/>
      <c r="L34" s="58"/>
    </row>
    <row r="35" spans="2:12" x14ac:dyDescent="0.3">
      <c r="B35" s="58"/>
      <c r="C35" s="58"/>
      <c r="D35" s="58"/>
      <c r="E35" s="58"/>
      <c r="F35" s="58"/>
      <c r="G35" s="58"/>
      <c r="H35" s="58"/>
      <c r="I35" s="58"/>
      <c r="J35" s="58"/>
      <c r="K35" s="58"/>
      <c r="L35" s="58"/>
    </row>
    <row r="36" spans="2:12" x14ac:dyDescent="0.3">
      <c r="B36" s="58"/>
      <c r="C36" s="58"/>
      <c r="D36" s="58"/>
      <c r="E36" s="58"/>
      <c r="F36" s="58"/>
      <c r="G36" s="58"/>
      <c r="H36" s="58"/>
      <c r="I36" s="58"/>
      <c r="J36" s="58"/>
      <c r="K36" s="58"/>
      <c r="L36" s="58"/>
    </row>
    <row r="37" spans="2:12" x14ac:dyDescent="0.3">
      <c r="B37" s="58"/>
      <c r="C37" s="58"/>
      <c r="D37" s="58"/>
      <c r="E37" s="58"/>
      <c r="F37" s="58"/>
      <c r="G37" s="58"/>
      <c r="H37" s="58"/>
      <c r="I37" s="58"/>
      <c r="J37" s="58"/>
      <c r="K37" s="58"/>
      <c r="L37" s="58"/>
    </row>
    <row r="38" spans="2:12" x14ac:dyDescent="0.3">
      <c r="B38" s="39"/>
      <c r="C38" s="39"/>
      <c r="D38" s="39"/>
      <c r="E38" s="39"/>
      <c r="F38" s="39"/>
      <c r="G38" s="39"/>
      <c r="H38" s="39"/>
      <c r="I38" s="39"/>
      <c r="J38" s="39"/>
      <c r="K38" s="39"/>
      <c r="L38" s="39"/>
    </row>
    <row r="39" spans="2:12" x14ac:dyDescent="0.3">
      <c r="B39" s="42" t="s">
        <v>69</v>
      </c>
      <c r="C39" s="39"/>
      <c r="D39" s="39"/>
      <c r="E39" s="39"/>
      <c r="F39" s="39"/>
      <c r="G39" s="39"/>
      <c r="H39" s="39"/>
      <c r="I39" s="39"/>
      <c r="J39" s="39"/>
      <c r="K39" s="39"/>
      <c r="L39" s="39"/>
    </row>
    <row r="40" spans="2:12" x14ac:dyDescent="0.3">
      <c r="B40" s="59" t="s">
        <v>76</v>
      </c>
      <c r="C40" s="59"/>
      <c r="D40" s="59"/>
      <c r="E40" s="59"/>
      <c r="F40" s="59"/>
      <c r="G40" s="59"/>
      <c r="H40" s="59"/>
      <c r="I40" s="59"/>
      <c r="J40" s="59"/>
      <c r="K40" s="59"/>
      <c r="L40" s="59"/>
    </row>
    <row r="41" spans="2:12" x14ac:dyDescent="0.3">
      <c r="B41" s="59"/>
      <c r="C41" s="59"/>
      <c r="D41" s="59"/>
      <c r="E41" s="59"/>
      <c r="F41" s="59"/>
      <c r="G41" s="59"/>
      <c r="H41" s="59"/>
      <c r="I41" s="59"/>
      <c r="J41" s="59"/>
      <c r="K41" s="59"/>
      <c r="L41" s="59"/>
    </row>
    <row r="42" spans="2:12" x14ac:dyDescent="0.3">
      <c r="B42" s="59"/>
      <c r="C42" s="59"/>
      <c r="D42" s="59"/>
      <c r="E42" s="59"/>
      <c r="F42" s="59"/>
      <c r="G42" s="59"/>
      <c r="H42" s="59"/>
      <c r="I42" s="59"/>
      <c r="J42" s="59"/>
      <c r="K42" s="59"/>
      <c r="L42" s="59"/>
    </row>
    <row r="43" spans="2:12" x14ac:dyDescent="0.3">
      <c r="B43" s="59"/>
      <c r="C43" s="59"/>
      <c r="D43" s="59"/>
      <c r="E43" s="59"/>
      <c r="F43" s="59"/>
      <c r="G43" s="59"/>
      <c r="H43" s="59"/>
      <c r="I43" s="59"/>
      <c r="J43" s="59"/>
      <c r="K43" s="59"/>
      <c r="L43" s="59"/>
    </row>
    <row r="45" spans="2:12" ht="16.05" customHeight="1" x14ac:dyDescent="0.3">
      <c r="B45" s="58" t="s">
        <v>68</v>
      </c>
      <c r="C45" s="58"/>
      <c r="D45" s="58"/>
      <c r="E45" s="58"/>
      <c r="F45" s="58"/>
      <c r="G45" s="58"/>
      <c r="H45" s="58"/>
      <c r="I45" s="58"/>
      <c r="J45" s="58"/>
      <c r="K45" s="58"/>
      <c r="L45" s="58"/>
    </row>
    <row r="46" spans="2:12" x14ac:dyDescent="0.3">
      <c r="B46" s="58"/>
      <c r="C46" s="58"/>
      <c r="D46" s="58"/>
      <c r="E46" s="58"/>
      <c r="F46" s="58"/>
      <c r="G46" s="58"/>
      <c r="H46" s="58"/>
      <c r="I46" s="58"/>
      <c r="J46" s="58"/>
      <c r="K46" s="58"/>
      <c r="L46" s="58"/>
    </row>
    <row r="47" spans="2:12" x14ac:dyDescent="0.3">
      <c r="B47" s="58"/>
      <c r="C47" s="58"/>
      <c r="D47" s="58"/>
      <c r="E47" s="58"/>
      <c r="F47" s="58"/>
      <c r="G47" s="58"/>
      <c r="H47" s="58"/>
      <c r="I47" s="58"/>
      <c r="J47" s="58"/>
      <c r="K47" s="58"/>
      <c r="L47" s="58"/>
    </row>
    <row r="48" spans="2:12" x14ac:dyDescent="0.3">
      <c r="B48" s="58"/>
      <c r="C48" s="58"/>
      <c r="D48" s="58"/>
      <c r="E48" s="58"/>
      <c r="F48" s="58"/>
      <c r="G48" s="58"/>
      <c r="H48" s="58"/>
      <c r="I48" s="58"/>
      <c r="J48" s="58"/>
      <c r="K48" s="58"/>
      <c r="L48" s="58"/>
    </row>
    <row r="49" spans="2:12" x14ac:dyDescent="0.3">
      <c r="B49" s="58"/>
      <c r="C49" s="58"/>
      <c r="D49" s="58"/>
      <c r="E49" s="58"/>
      <c r="F49" s="58"/>
      <c r="G49" s="58"/>
      <c r="H49" s="58"/>
      <c r="I49" s="58"/>
      <c r="J49" s="58"/>
      <c r="K49" s="58"/>
      <c r="L49" s="58"/>
    </row>
    <row r="50" spans="2:12" x14ac:dyDescent="0.3">
      <c r="B50" s="58"/>
      <c r="C50" s="58"/>
      <c r="D50" s="58"/>
      <c r="E50" s="58"/>
      <c r="F50" s="58"/>
      <c r="G50" s="58"/>
      <c r="H50" s="58"/>
      <c r="I50" s="58"/>
      <c r="J50" s="58"/>
      <c r="K50" s="58"/>
      <c r="L50" s="58"/>
    </row>
    <row r="51" spans="2:12" x14ac:dyDescent="0.3">
      <c r="B51" s="58"/>
      <c r="C51" s="58"/>
      <c r="D51" s="58"/>
      <c r="E51" s="58"/>
      <c r="F51" s="58"/>
      <c r="G51" s="58"/>
      <c r="H51" s="58"/>
      <c r="I51" s="58"/>
      <c r="J51" s="58"/>
      <c r="K51" s="58"/>
      <c r="L51" s="58"/>
    </row>
    <row r="52" spans="2:12" x14ac:dyDescent="0.3">
      <c r="B52" s="58"/>
      <c r="C52" s="58"/>
      <c r="D52" s="58"/>
      <c r="E52" s="58"/>
      <c r="F52" s="58"/>
      <c r="G52" s="58"/>
      <c r="H52" s="58"/>
      <c r="I52" s="58"/>
      <c r="J52" s="58"/>
      <c r="K52" s="58"/>
      <c r="L52" s="58"/>
    </row>
    <row r="53" spans="2:12" x14ac:dyDescent="0.3">
      <c r="B53" s="58"/>
      <c r="C53" s="58"/>
      <c r="D53" s="58"/>
      <c r="E53" s="58"/>
      <c r="F53" s="58"/>
      <c r="G53" s="58"/>
      <c r="H53" s="58"/>
      <c r="I53" s="58"/>
      <c r="J53" s="58"/>
      <c r="K53" s="58"/>
      <c r="L53" s="58"/>
    </row>
    <row r="54" spans="2:12" x14ac:dyDescent="0.3">
      <c r="B54" s="58"/>
      <c r="C54" s="58"/>
      <c r="D54" s="58"/>
      <c r="E54" s="58"/>
      <c r="F54" s="58"/>
      <c r="G54" s="58"/>
      <c r="H54" s="58"/>
      <c r="I54" s="58"/>
      <c r="J54" s="58"/>
      <c r="K54" s="58"/>
      <c r="L54" s="58"/>
    </row>
    <row r="55" spans="2:12" x14ac:dyDescent="0.3">
      <c r="B55" s="58"/>
      <c r="C55" s="58"/>
      <c r="D55" s="58"/>
      <c r="E55" s="58"/>
      <c r="F55" s="58"/>
      <c r="G55" s="58"/>
      <c r="H55" s="58"/>
      <c r="I55" s="58"/>
      <c r="J55" s="58"/>
      <c r="K55" s="58"/>
      <c r="L55" s="58"/>
    </row>
    <row r="56" spans="2:12" x14ac:dyDescent="0.3">
      <c r="B56" s="58"/>
      <c r="C56" s="58"/>
      <c r="D56" s="58"/>
      <c r="E56" s="58"/>
      <c r="F56" s="58"/>
      <c r="G56" s="58"/>
      <c r="H56" s="58"/>
      <c r="I56" s="58"/>
      <c r="J56" s="58"/>
      <c r="K56" s="58"/>
      <c r="L56" s="58"/>
    </row>
    <row r="57" spans="2:12" x14ac:dyDescent="0.3">
      <c r="B57" s="58"/>
      <c r="C57" s="58"/>
      <c r="D57" s="58"/>
      <c r="E57" s="58"/>
      <c r="F57" s="58"/>
      <c r="G57" s="58"/>
      <c r="H57" s="58"/>
      <c r="I57" s="58"/>
      <c r="J57" s="58"/>
      <c r="K57" s="58"/>
      <c r="L57" s="58"/>
    </row>
    <row r="58" spans="2:12" x14ac:dyDescent="0.3">
      <c r="B58" s="58"/>
      <c r="C58" s="58"/>
      <c r="D58" s="58"/>
      <c r="E58" s="58"/>
      <c r="F58" s="58"/>
      <c r="G58" s="58"/>
      <c r="H58" s="58"/>
      <c r="I58" s="58"/>
      <c r="J58" s="58"/>
      <c r="K58" s="58"/>
      <c r="L58" s="58"/>
    </row>
    <row r="59" spans="2:12" x14ac:dyDescent="0.3">
      <c r="B59" s="58"/>
      <c r="C59" s="58"/>
      <c r="D59" s="58"/>
      <c r="E59" s="58"/>
      <c r="F59" s="58"/>
      <c r="G59" s="58"/>
      <c r="H59" s="58"/>
      <c r="I59" s="58"/>
      <c r="J59" s="58"/>
      <c r="K59" s="58"/>
      <c r="L59" s="58"/>
    </row>
    <row r="60" spans="2:12" x14ac:dyDescent="0.3">
      <c r="B60" s="58"/>
      <c r="C60" s="58"/>
      <c r="D60" s="58"/>
      <c r="E60" s="58"/>
      <c r="F60" s="58"/>
      <c r="G60" s="58"/>
      <c r="H60" s="58"/>
      <c r="I60" s="58"/>
      <c r="J60" s="58"/>
      <c r="K60" s="58"/>
      <c r="L60" s="58"/>
    </row>
    <row r="61" spans="2:12" x14ac:dyDescent="0.3">
      <c r="B61" s="58"/>
      <c r="C61" s="58"/>
      <c r="D61" s="58"/>
      <c r="E61" s="58"/>
      <c r="F61" s="58"/>
      <c r="G61" s="58"/>
      <c r="H61" s="58"/>
      <c r="I61" s="58"/>
      <c r="J61" s="58"/>
      <c r="K61" s="58"/>
      <c r="L61" s="58"/>
    </row>
  </sheetData>
  <sheetProtection sheet="1" objects="1" scenarios="1"/>
  <mergeCells count="4">
    <mergeCell ref="B45:L61"/>
    <mergeCell ref="B40:L43"/>
    <mergeCell ref="B2:L10"/>
    <mergeCell ref="B32:L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C58D-D82A-A24F-9351-6BFB06BBDC02}">
  <dimension ref="A1:F4"/>
  <sheetViews>
    <sheetView workbookViewId="0">
      <selection activeCell="G1" sqref="G1"/>
    </sheetView>
  </sheetViews>
  <sheetFormatPr defaultColWidth="11.19921875" defaultRowHeight="15.6" x14ac:dyDescent="0.3"/>
  <sheetData>
    <row r="1" spans="1:6" x14ac:dyDescent="0.3">
      <c r="A1" t="s">
        <v>3</v>
      </c>
      <c r="C1" t="s">
        <v>3</v>
      </c>
      <c r="D1">
        <v>18</v>
      </c>
      <c r="E1" t="str">
        <f>C1&amp;D1</f>
        <v>Incl. buffet18</v>
      </c>
      <c r="F1">
        <v>65</v>
      </c>
    </row>
    <row r="2" spans="1:6" x14ac:dyDescent="0.3">
      <c r="A2" t="s">
        <v>4</v>
      </c>
      <c r="C2" t="s">
        <v>3</v>
      </c>
      <c r="D2">
        <v>12</v>
      </c>
      <c r="E2" t="str">
        <f t="shared" ref="E2:E4" si="0">C2&amp;D2</f>
        <v>Incl. buffet12</v>
      </c>
      <c r="F2">
        <v>35</v>
      </c>
    </row>
    <row r="3" spans="1:6" x14ac:dyDescent="0.3">
      <c r="C3" t="s">
        <v>4</v>
      </c>
      <c r="D3">
        <v>18</v>
      </c>
      <c r="E3" t="str">
        <f t="shared" si="0"/>
        <v>Excl. buffet18</v>
      </c>
      <c r="F3">
        <v>35</v>
      </c>
    </row>
    <row r="4" spans="1:6" x14ac:dyDescent="0.3">
      <c r="C4" t="s">
        <v>4</v>
      </c>
      <c r="D4">
        <v>12</v>
      </c>
      <c r="E4" t="str">
        <f t="shared" si="0"/>
        <v>Excl. buffet12</v>
      </c>
      <c r="F4">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Aanmeldingsformulier</vt:lpstr>
      <vt:lpstr>Info</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van de Loo</dc:creator>
  <cp:lastModifiedBy>Suzanna van der Sleen</cp:lastModifiedBy>
  <dcterms:created xsi:type="dcterms:W3CDTF">2022-05-05T06:06:41Z</dcterms:created>
  <dcterms:modified xsi:type="dcterms:W3CDTF">2022-05-05T12:37:17Z</dcterms:modified>
</cp:coreProperties>
</file>